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60" yWindow="5820" windowWidth="20740" windowHeight="1492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<sst xmlns="http://schemas.openxmlformats.org/spreadsheetml/2006/main" count="53" uniqueCount="30">
  <si>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128 x 128</t>
  </si>
  <si>
    <t>256 x 256</t>
  </si>
  <si>
    <t>512 x 512</t>
  </si>
  <si>
    <t>MATLAB</t>
  </si>
  <si>
    <t>Chain Overhead</t>
  </si>
  <si>
    <t>Module Overhead</t>
  </si>
  <si>
    <t>Total Chain Execution</t>
  </si>
  <si>
    <t>DB+OMEIS Retrieval</t>
  </si>
  <si>
    <t>DB+OMEIS Storage</t>
  </si>
  <si>
    <t>Overhead per image</t>
  </si>
  <si>
    <t>200 imgs</t>
  </si>
  <si>
    <t>100 imgs</t>
  </si>
  <si>
    <t>50 imgs</t>
  </si>
  <si>
    <t>(secs)</t>
  </si>
  <si>
    <t>(minutes)</t>
  </si>
  <si>
    <t>Overhead per module</t>
  </si>
  <si>
    <t>52 modules per chain</t>
  </si>
  <si>
    <t>Modules Executed</t>
  </si>
  <si>
    <t>AE (1)</t>
  </si>
  <si>
    <t>PRELIMARY: notice that on some executions some modules failed to execute because of errors</t>
  </si>
  <si>
    <t xml:space="preserve"> DAE (4)</t>
  </si>
  <si>
    <t>Executed on a 4-way machine. The number in paranthesis means how many workers.</t>
  </si>
  <si>
    <t>DAE(4) means 4 workers and one master node (5 processes) on a four processor machine</t>
  </si>
  <si>
    <t>btw: this data was run with a "tuned" DAE not available in CVS. Am validating the performance of the CVS DAE vs my tuned DAE but couldn't get that info in time for the OME Developer Meeting</t>
  </si>
  <si>
    <t>DAE (3)</t>
  </si>
  <si>
    <t>DAE (1)</t>
  </si>
  <si>
    <t>DAE (2)</t>
  </si>
  <si>
    <t>PRELIMINARY DATA NEEDS TO BE RE-RUN WITH FIXED OMEIS</t>
  </si>
  <si>
    <t>Executing Algorithms using OME</t>
  </si>
  <si>
    <t>Execution Algorithms in MATLAB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</si>
</sst>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5"/>
      <name val="Verdana"/>
      <family val="0"/>
    </font>
    <font>
      <sz val="12"/>
      <name val="Verdana"/>
      <family val="0"/>
    </font>
    <font>
      <sz val="9.25"/>
      <name val="Verdana"/>
      <family val="0"/>
    </font>
    <font>
      <b/>
      <sz val="14.75"/>
      <name val="Verdana"/>
      <family val="0"/>
    </font>
    <font>
      <b/>
      <sz val="17.75"/>
      <name val="Verdana"/>
      <family val="0"/>
    </font>
    <font>
      <b/>
      <sz val="12"/>
      <name val="Verdana"/>
      <family val="0"/>
    </font>
    <font>
      <b/>
      <sz val="11"/>
      <name val="Verdana"/>
      <family val="0"/>
    </font>
    <font>
      <sz val="11"/>
      <name val="Verdana"/>
      <family val="0"/>
    </font>
    <font>
      <sz val="10.75"/>
      <name val="Verdana"/>
      <family val="0"/>
    </font>
    <font>
      <b/>
      <sz val="10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Verdana"/>
                <a:ea typeface="Verdana"/>
                <a:cs typeface="Verdana"/>
              </a:rPr>
              <a:t>OME overhead is small and constant for images of all sizes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1"/>
          <c:w val="0.92175"/>
          <c:h val="0.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MATLAB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Sheet1!$B$3:$D$3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DB+OMEIS Retrieval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Sheet1!$B$4:$D$4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DB+OMEIS Storage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Sheet1!$B$5:$D$5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Module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Sheet1!$B$6:$D$6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Chain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Sheet1!$B$7:$D$7</c:f>
              <c:numCache/>
            </c:numRef>
          </c:val>
        </c:ser>
        <c:overlap val="100"/>
        <c:axId val="47727181"/>
        <c:axId val="26891446"/>
      </c:barChart>
      <c:catAx>
        <c:axId val="4772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Datasets contain 100 imgs of varying resolutions (128x128, 256x256, and 512x512)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91446"/>
        <c:crosses val="autoZero"/>
        <c:auto val="1"/>
        <c:lblOffset val="100"/>
        <c:noMultiLvlLbl val="0"/>
      </c:catAx>
      <c:valAx>
        <c:axId val="26891446"/>
        <c:scaling>
          <c:orientation val="minMax"/>
          <c:max val="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.055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7727181"/>
        <c:crossesAt val="1"/>
        <c:crossBetween val="between"/>
        <c:dispUnits/>
        <c:majorUnit val="60"/>
        <c:minorUnit val="10"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Verdana"/>
                <a:ea typeface="Verdana"/>
                <a:cs typeface="Verdana"/>
              </a:rPr>
              <a:t>OME overhead per image is about constant regardless the number of images in dataset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9"/>
          <c:w val="0.91875"/>
          <c:h val="0.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MATLAB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Sheet1!$G$3:$I$3</c:f>
              <c:numCache/>
            </c:numRef>
          </c:val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DB+OMEIS Retrieval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Sheet1!$G$4:$I$4</c:f>
              <c:numCache/>
            </c:numRef>
          </c:val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DB+OMEIS Storage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Sheet1!$G$5:$I$5</c:f>
              <c:numCache/>
            </c:numRef>
          </c:val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Module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Sheet1!$G$6:$I$6</c:f>
              <c:numCache/>
            </c:numRef>
          </c:val>
        </c:ser>
        <c:ser>
          <c:idx val="4"/>
          <c:order val="4"/>
          <c:tx>
            <c:strRef>
              <c:f>Sheet1!$F$7</c:f>
              <c:strCache>
                <c:ptCount val="1"/>
                <c:pt idx="0">
                  <c:v>Chain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Sheet1!$G$7:$I$7</c:f>
              <c:numCache/>
            </c:numRef>
          </c:val>
        </c:ser>
        <c:overlap val="100"/>
        <c:axId val="40696423"/>
        <c:axId val="30723488"/>
      </c:barChart>
      <c:catAx>
        <c:axId val="4069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Datasets contain a varying number of 128x128 imgs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23488"/>
        <c:crosses val="autoZero"/>
        <c:auto val="0"/>
        <c:lblOffset val="100"/>
        <c:noMultiLvlLbl val="0"/>
      </c:catAx>
      <c:valAx>
        <c:axId val="3072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.04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Verdana"/>
                <a:ea typeface="Verdana"/>
                <a:cs typeface="Verdana"/>
              </a:defRPr>
            </a:pPr>
          </a:p>
        </c:txPr>
        <c:crossAx val="40696423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DAE speeds up OME chain execution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35"/>
          <c:w val="0.873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Executing Algorithms using OME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Sheet2!$C$2:$G$2</c:f>
              <c:strCache/>
            </c:strRef>
          </c:cat>
          <c:val>
            <c:numRef>
              <c:f>Sheet2!$C$3:$G$3</c:f>
              <c:numCache/>
            </c:numRef>
          </c:val>
          <c:smooth val="0"/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Execution Algorithms in MATLAB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Sheet2!$C$2:$G$2</c:f>
              <c:strCache/>
            </c:strRef>
          </c:cat>
          <c:val>
            <c:numRef>
              <c:f>Sheet2!$C$4:$G$4</c:f>
              <c:numCache/>
            </c:numRef>
          </c:val>
          <c:smooth val="0"/>
        </c:ser>
        <c:axId val="8075937"/>
        <c:axId val="5574570"/>
      </c:lineChart>
      <c:catAx>
        <c:axId val="8075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The Signature chain was executed on a dataset (100 imgs 256x256) using various OME AE/DAE configurations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570"/>
        <c:crosses val="autoZero"/>
        <c:auto val="1"/>
        <c:lblOffset val="100"/>
        <c:noMultiLvlLbl val="0"/>
      </c:catAx>
      <c:valAx>
        <c:axId val="557457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8075937"/>
        <c:crossesAt val="1"/>
        <c:crossBetween val="between"/>
        <c:dispUnits/>
        <c:majorUnit val="6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5"/>
          <c:y val="0.17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4</xdr:col>
      <xdr:colOff>819150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9525" y="2105025"/>
        <a:ext cx="54768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12</xdr:row>
      <xdr:rowOff>76200</xdr:rowOff>
    </xdr:from>
    <xdr:to>
      <xdr:col>9</xdr:col>
      <xdr:colOff>781050</xdr:colOff>
      <xdr:row>49</xdr:row>
      <xdr:rowOff>38100</xdr:rowOff>
    </xdr:to>
    <xdr:graphicFrame>
      <xdr:nvGraphicFramePr>
        <xdr:cNvPr id="2" name="Chart 7"/>
        <xdr:cNvGraphicFramePr/>
      </xdr:nvGraphicFramePr>
      <xdr:xfrm>
        <a:off x="5514975" y="2019300"/>
        <a:ext cx="50768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76200</xdr:rowOff>
    </xdr:from>
    <xdr:to>
      <xdr:col>8</xdr:col>
      <xdr:colOff>390525</xdr:colOff>
      <xdr:row>44</xdr:row>
      <xdr:rowOff>66675</xdr:rowOff>
    </xdr:to>
    <xdr:graphicFrame>
      <xdr:nvGraphicFramePr>
        <xdr:cNvPr id="1" name="Shape 2"/>
        <xdr:cNvGraphicFramePr/>
      </xdr:nvGraphicFramePr>
      <xdr:xfrm>
        <a:off x="152400" y="2667000"/>
        <a:ext cx="7105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50" sqref="A50:J61"/>
    </sheetView>
  </sheetViews>
  <sheetFormatPr defaultColWidth="11.00390625" defaultRowHeight="12.75"/>
  <cols>
    <col min="1" max="1" width="25.625" style="0" customWidth="1"/>
    <col min="2" max="2" width="13.25390625" style="0" customWidth="1"/>
    <col min="3" max="3" width="11.375" style="0" customWidth="1"/>
    <col min="6" max="6" width="22.25390625" style="0" customWidth="1"/>
    <col min="8" max="9" width="11.625" style="0" bestFit="1" customWidth="1"/>
  </cols>
  <sheetData>
    <row r="1" ht="12.75">
      <c r="A1" t="s">
        <v>16</v>
      </c>
    </row>
    <row r="2" spans="2:9" ht="12.75">
      <c r="B2" s="2" t="s">
        <v>0</v>
      </c>
      <c r="C2" s="2" t="s">
        <v>1</v>
      </c>
      <c r="D2" s="2" t="s">
        <v>2</v>
      </c>
      <c r="G2" s="2" t="s">
        <v>12</v>
      </c>
      <c r="H2" s="2" t="s">
        <v>11</v>
      </c>
      <c r="I2" s="2" t="s">
        <v>10</v>
      </c>
    </row>
    <row r="3" spans="1:10" ht="12.75">
      <c r="A3" t="s">
        <v>3</v>
      </c>
      <c r="B3" s="1">
        <f>2554.03/60</f>
        <v>42.56716666666667</v>
      </c>
      <c r="C3" s="1">
        <f>10108.82/60</f>
        <v>168.48033333333333</v>
      </c>
      <c r="D3" s="1">
        <f>45496.38/60</f>
        <v>758.2729999999999</v>
      </c>
      <c r="E3" t="s">
        <v>14</v>
      </c>
      <c r="F3" t="s">
        <v>3</v>
      </c>
      <c r="G3" s="1">
        <f>1260.7/60</f>
        <v>21.011666666666667</v>
      </c>
      <c r="H3" s="1">
        <f>2554.03/60</f>
        <v>42.56716666666667</v>
      </c>
      <c r="I3" s="1">
        <f>5180.05/60</f>
        <v>86.33416666666668</v>
      </c>
      <c r="J3" t="s">
        <v>14</v>
      </c>
    </row>
    <row r="4" spans="1:10" ht="12.75">
      <c r="A4" t="s">
        <v>7</v>
      </c>
      <c r="B4" s="1">
        <f>420.8/60</f>
        <v>7.013333333333334</v>
      </c>
      <c r="C4" s="1">
        <f>448.74/60</f>
        <v>7.479</v>
      </c>
      <c r="D4" s="1">
        <f>507.28/60</f>
        <v>8.454666666666666</v>
      </c>
      <c r="E4" t="s">
        <v>14</v>
      </c>
      <c r="F4" t="s">
        <v>7</v>
      </c>
      <c r="G4" s="1">
        <f>214.66/60</f>
        <v>3.5776666666666666</v>
      </c>
      <c r="H4" s="1">
        <f>420.8/60</f>
        <v>7.013333333333334</v>
      </c>
      <c r="I4" s="1">
        <f>824.41/60</f>
        <v>13.740166666666665</v>
      </c>
      <c r="J4" t="s">
        <v>14</v>
      </c>
    </row>
    <row r="5" spans="1:10" ht="12.75">
      <c r="A5" t="s">
        <v>8</v>
      </c>
      <c r="B5" s="1">
        <f>1176.7/60</f>
        <v>19.611666666666668</v>
      </c>
      <c r="C5" s="1">
        <f>1207.73/60</f>
        <v>20.128833333333333</v>
      </c>
      <c r="D5" s="1">
        <f>1303.33/60</f>
        <v>21.722166666666666</v>
      </c>
      <c r="E5" t="s">
        <v>14</v>
      </c>
      <c r="F5" t="s">
        <v>8</v>
      </c>
      <c r="G5" s="1">
        <f>675.67/60</f>
        <v>11.261166666666666</v>
      </c>
      <c r="H5" s="1">
        <f>1176.7/60</f>
        <v>19.611666666666668</v>
      </c>
      <c r="I5" s="1">
        <f>2406.03/60</f>
        <v>40.100500000000004</v>
      </c>
      <c r="J5" t="s">
        <v>14</v>
      </c>
    </row>
    <row r="6" spans="1:10" ht="12.75">
      <c r="A6" t="s">
        <v>5</v>
      </c>
      <c r="B6" s="1">
        <f>757.17/60</f>
        <v>12.619499999999999</v>
      </c>
      <c r="C6" s="1">
        <f>578.66/60</f>
        <v>9.644333333333332</v>
      </c>
      <c r="D6" s="1">
        <f>848.03/60</f>
        <v>14.133833333333333</v>
      </c>
      <c r="E6" t="s">
        <v>14</v>
      </c>
      <c r="F6" t="s">
        <v>5</v>
      </c>
      <c r="G6" s="1">
        <f>478.93/60</f>
        <v>7.982166666666667</v>
      </c>
      <c r="H6" s="1">
        <f>757.17/60</f>
        <v>12.619499999999999</v>
      </c>
      <c r="I6" s="1">
        <f>1701.02/60</f>
        <v>28.35033333333333</v>
      </c>
      <c r="J6" t="s">
        <v>14</v>
      </c>
    </row>
    <row r="7" spans="1:10" ht="12.75">
      <c r="A7" t="s">
        <v>4</v>
      </c>
      <c r="B7" s="1">
        <f>922.34/60</f>
        <v>15.372333333333334</v>
      </c>
      <c r="C7" s="1">
        <f>907.49/60</f>
        <v>15.124833333333333</v>
      </c>
      <c r="D7" s="1">
        <f>1224.29/60</f>
        <v>20.404833333333332</v>
      </c>
      <c r="E7" t="s">
        <v>14</v>
      </c>
      <c r="F7" t="s">
        <v>4</v>
      </c>
      <c r="G7" s="1">
        <f>654.18/60</f>
        <v>10.902999999999999</v>
      </c>
      <c r="H7" s="1">
        <f>922.34/60</f>
        <v>15.372333333333334</v>
      </c>
      <c r="I7" s="1">
        <f>2017.18/60</f>
        <v>33.61966666666667</v>
      </c>
      <c r="J7" t="s">
        <v>14</v>
      </c>
    </row>
    <row r="8" spans="1:10" ht="12.75">
      <c r="A8" t="s">
        <v>6</v>
      </c>
      <c r="B8" s="1">
        <f>SUM(B3:B7)</f>
        <v>97.18400000000001</v>
      </c>
      <c r="C8" s="1">
        <f>SUM(C3:C7)</f>
        <v>220.85733333333332</v>
      </c>
      <c r="D8" s="1">
        <f>SUM(D3:D7)</f>
        <v>822.9884999999999</v>
      </c>
      <c r="E8" t="s">
        <v>14</v>
      </c>
      <c r="F8" t="s">
        <v>6</v>
      </c>
      <c r="G8" s="1">
        <f>SUM(G3:G7)</f>
        <v>54.73566666666666</v>
      </c>
      <c r="H8" s="1">
        <f>SUM(H3:H7)</f>
        <v>97.18400000000001</v>
      </c>
      <c r="I8" s="1">
        <f>SUM(I3:I7)</f>
        <v>202.14483333333334</v>
      </c>
      <c r="J8" t="s">
        <v>14</v>
      </c>
    </row>
    <row r="10" spans="1:10" ht="12.75">
      <c r="A10" t="s">
        <v>9</v>
      </c>
      <c r="B10" s="3">
        <f>SUM(B4:B7)*60/100</f>
        <v>32.7701</v>
      </c>
      <c r="C10" s="3">
        <f>SUM(C4:C7)*60/100</f>
        <v>31.426200000000005</v>
      </c>
      <c r="D10" s="3">
        <f>SUM(D4:D7)*60/100</f>
        <v>38.8293</v>
      </c>
      <c r="E10" t="s">
        <v>13</v>
      </c>
      <c r="F10" t="s">
        <v>9</v>
      </c>
      <c r="G10" s="3">
        <f>SUM(G4:G7)*60/50</f>
        <v>40.46880000000001</v>
      </c>
      <c r="H10" s="3">
        <f>SUM(H4:H7)*60/100</f>
        <v>32.7701</v>
      </c>
      <c r="I10" s="3">
        <f>SUM(I4:I7)*60/200</f>
        <v>34.743199999999995</v>
      </c>
      <c r="J10" t="s">
        <v>13</v>
      </c>
    </row>
    <row r="11" spans="1:10" ht="12.75">
      <c r="A11" t="s">
        <v>15</v>
      </c>
      <c r="B11" s="3">
        <f>B10/52</f>
        <v>0.6301942307692308</v>
      </c>
      <c r="C11" s="3">
        <f>C10/52</f>
        <v>0.60435</v>
      </c>
      <c r="D11" s="3">
        <f>D10/52</f>
        <v>0.7467173076923077</v>
      </c>
      <c r="E11" t="s">
        <v>13</v>
      </c>
      <c r="F11" t="s">
        <v>15</v>
      </c>
      <c r="G11" s="3">
        <f>G10/52</f>
        <v>0.778246153846154</v>
      </c>
      <c r="H11" s="3">
        <f>H10/52</f>
        <v>0.6301942307692308</v>
      </c>
      <c r="I11" s="3">
        <f>I10/52</f>
        <v>0.6681384615384615</v>
      </c>
      <c r="J11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5" sqref="E5"/>
    </sheetView>
  </sheetViews>
  <sheetFormatPr defaultColWidth="11.00390625" defaultRowHeight="12.75"/>
  <cols>
    <col min="1" max="1" width="17.875" style="0" customWidth="1"/>
    <col min="4" max="4" width="8.00390625" style="0" customWidth="1"/>
    <col min="5" max="5" width="7.375" style="0" customWidth="1"/>
    <col min="6" max="6" width="13.00390625" style="0" customWidth="1"/>
    <col min="7" max="7" width="10.875" style="0" customWidth="1"/>
  </cols>
  <sheetData>
    <row r="1" spans="1:7" ht="12.75">
      <c r="A1" t="s">
        <v>17</v>
      </c>
      <c r="C1">
        <v>5101</v>
      </c>
      <c r="D1">
        <v>5101</v>
      </c>
      <c r="E1">
        <v>5101</v>
      </c>
      <c r="F1">
        <v>5101</v>
      </c>
      <c r="G1">
        <v>5090</v>
      </c>
    </row>
    <row r="2" spans="2:7" ht="12.75">
      <c r="B2" t="s">
        <v>3</v>
      </c>
      <c r="C2" s="2" t="s">
        <v>18</v>
      </c>
      <c r="D2" s="2" t="s">
        <v>25</v>
      </c>
      <c r="E2" s="2" t="s">
        <v>26</v>
      </c>
      <c r="F2" s="2" t="s">
        <v>24</v>
      </c>
      <c r="G2" s="2" t="s">
        <v>20</v>
      </c>
    </row>
    <row r="3" spans="1:7" ht="12.75">
      <c r="A3" t="s">
        <v>28</v>
      </c>
      <c r="B3">
        <v>168.5</v>
      </c>
      <c r="C3" s="1">
        <v>220.9</v>
      </c>
      <c r="D3" s="1">
        <f>15737.96/60</f>
        <v>262.2993333333333</v>
      </c>
      <c r="E3" s="1">
        <f>8206.23/60</f>
        <v>136.7705</v>
      </c>
      <c r="F3" s="1">
        <f>5427.41/60</f>
        <v>90.45683333333334</v>
      </c>
      <c r="G3" s="1">
        <f>4038.25/60</f>
        <v>67.30416666666666</v>
      </c>
    </row>
    <row r="4" spans="1:7" ht="12.75">
      <c r="A4" t="s">
        <v>29</v>
      </c>
      <c r="C4">
        <v>168.5</v>
      </c>
      <c r="D4">
        <v>168.5</v>
      </c>
      <c r="E4">
        <v>168.5</v>
      </c>
      <c r="F4">
        <v>168.5</v>
      </c>
      <c r="G4">
        <v>168.5</v>
      </c>
    </row>
    <row r="5" ht="12.75">
      <c r="G5" t="s">
        <v>27</v>
      </c>
    </row>
    <row r="9" ht="12.75">
      <c r="A9" t="s">
        <v>19</v>
      </c>
    </row>
    <row r="10" ht="12.75">
      <c r="A10" t="s">
        <v>21</v>
      </c>
    </row>
    <row r="11" ht="12.75">
      <c r="A11" t="s">
        <v>22</v>
      </c>
    </row>
    <row r="12" ht="12.75">
      <c r="A12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Macura</dc:creator>
  <cp:keywords/>
  <dc:description/>
  <cp:lastModifiedBy>Tom Macura</cp:lastModifiedBy>
  <dcterms:created xsi:type="dcterms:W3CDTF">2006-04-19T12:22:37Z</dcterms:created>
  <cp:category/>
  <cp:version/>
  <cp:contentType/>
  <cp:contentStatus/>
</cp:coreProperties>
</file>